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'1КВ'!$A$1:$E$45</definedName>
    <definedName name="_xlnm.Print_Area" localSheetId="1">'2кв'!$A$1:$E$45</definedName>
    <definedName name="_xlnm.Print_Area" localSheetId="2">'3кв'!$A$1:$E$48</definedName>
    <definedName name="_xlnm.Print_Area" localSheetId="3">'4кв'!$A$1:$E$46</definedName>
    <definedName name="_xlnm.Print_Area" localSheetId="4">отчет!$A$1:$C$37</definedName>
  </definedNames>
  <calcPr calcId="152511"/>
</workbook>
</file>

<file path=xl/calcChain.xml><?xml version="1.0" encoding="utf-8"?>
<calcChain xmlns="http://schemas.openxmlformats.org/spreadsheetml/2006/main">
  <c r="E26" i="26" l="1"/>
  <c r="C14" i="27"/>
  <c r="C15" i="27"/>
  <c r="C12" i="27"/>
  <c r="C13" i="27"/>
  <c r="C11" i="27"/>
  <c r="C8" i="27"/>
  <c r="C6" i="27"/>
  <c r="C25" i="27"/>
  <c r="C16" i="27"/>
  <c r="C9" i="27"/>
  <c r="C19" i="27" l="1"/>
  <c r="C20" i="27" s="1"/>
  <c r="B42" i="26" l="1"/>
  <c r="E22" i="26" l="1"/>
  <c r="E21" i="26"/>
  <c r="B45" i="26" l="1"/>
  <c r="B46" i="26" s="1"/>
  <c r="B44" i="25"/>
  <c r="E28" i="25"/>
  <c r="E25" i="25"/>
  <c r="E26" i="25"/>
  <c r="E22" i="25" l="1"/>
  <c r="E21" i="25"/>
  <c r="E22" i="24"/>
  <c r="E21" i="24"/>
  <c r="E25" i="24" s="1"/>
  <c r="B44" i="24" s="1"/>
  <c r="B47" i="25" l="1"/>
  <c r="B48" i="25" s="1"/>
  <c r="E24" i="23"/>
  <c r="E22" i="23" l="1"/>
  <c r="E21" i="23"/>
  <c r="E25" i="23" s="1"/>
  <c r="B44" i="23" s="1"/>
  <c r="B45" i="23" l="1"/>
  <c r="B41" i="24" s="1"/>
  <c r="B45" i="24" s="1"/>
</calcChain>
</file>

<file path=xl/sharedStrings.xml><?xml version="1.0" encoding="utf-8"?>
<sst xmlns="http://schemas.openxmlformats.org/spreadsheetml/2006/main" count="260" uniqueCount="98">
  <si>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</si>
  <si>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</si>
  <si>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</si>
  <si>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</si>
  <si>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</si>
  <si>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</si>
  <si>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</si>
  <si>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</si>
  <si>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</si>
  <si>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</si>
  <si>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</si>
  <si>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</si>
  <si>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</si>
  <si>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</si>
  <si>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</si>
  <si>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</si>
  <si>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</si>
  <si>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</si>
  <si>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</si>
  <si>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</si>
  <si>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</si>
  <si>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</si>
  <si>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</si>
  <si>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</si>
  <si>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</si>
  <si>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</si>
  <si>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</si>
  <si>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</si>
  <si>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</si>
  <si>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</si>
  <si>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</si>
  <si>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</si>
  <si>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Остаток на начало  квартала</t>
  </si>
  <si>
    <t>определена приложением № 9 к договору</t>
  </si>
  <si>
    <t>Услуги по содержанию многоквартирного дома</t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</si>
  <si>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</t>
  </si>
  <si>
    <t>г. Россошь, ул.Строителей, д.3</t>
  </si>
  <si>
    <t xml:space="preserve">Общехозяйственные расходы </t>
  </si>
  <si>
    <t>Sдома=645м2 (среднее кол-во заселенных квартир 578м2)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</si>
  <si>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№1е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Строителей, д.3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</si>
  <si>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>Литвинова Станислава Андреевича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</si>
  <si>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    от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</si>
  <si>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 Литвинова С.А.</t>
    </r>
  </si>
  <si>
    <t>Предъявлено населению                   27438,3</t>
  </si>
  <si>
    <t>за 1 квартал 2023 года</t>
  </si>
  <si>
    <t>"31" 03 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</si>
  <si>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</si>
  <si>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</si>
  <si>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t>Изготовление скамейки</t>
  </si>
  <si>
    <t>февраль</t>
  </si>
  <si>
    <t>ч/ч</t>
  </si>
  <si>
    <t xml:space="preserve">           2. Всего за период с "01" 01 2023 г. по "31" 03 2023 г. выполнено работ (оказано услуг) на общую сумму двадцать одна тысяча двести шестьдесят восемь рублей 32  копейки.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</si>
  <si>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 Бовкун А.А.</t>
    </r>
  </si>
  <si>
    <t>за 2 квартал 2023 года</t>
  </si>
  <si>
    <t>"30" 06  2023 г.</t>
  </si>
  <si>
    <t>2 квартал</t>
  </si>
  <si>
    <t>за 3 квартал 2023 года</t>
  </si>
  <si>
    <t>"30" 09  2023 г.</t>
  </si>
  <si>
    <t>3 квартал</t>
  </si>
  <si>
    <t xml:space="preserve">           2. Всего за период с "01" 04 2023 г. по "30" 06 2023 г. выполнено работ (оказано услуг) на общую сумму двадцать две тысячи шестьсот восемьдесят четыре рубля 81  копейка.</t>
  </si>
  <si>
    <t xml:space="preserve">Предъявлено населению 27438,3                   </t>
  </si>
  <si>
    <t>монтаж решетки для чистки обуви</t>
  </si>
  <si>
    <t>август</t>
  </si>
  <si>
    <t xml:space="preserve">окраска урны,скамейки </t>
  </si>
  <si>
    <t>Полив</t>
  </si>
  <si>
    <t xml:space="preserve">           2. Всего за период с "01" 07 2023 г. по "30" 09 2023 г. выполнено работ (оказано услуг) на общую сумму двадцать семь тысяч пятьсот шестьдесят три рубля 13  копеек.</t>
  </si>
  <si>
    <t>Предъявлено населению 30708,45</t>
  </si>
  <si>
    <t>за 4 квартал 2023 года</t>
  </si>
  <si>
    <t>31.12.2023 г.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</si>
  <si>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Литвинова Станислава Андреевича</t>
    </r>
  </si>
  <si>
    <t>4 квартал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</si>
  <si>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</si>
  <si>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</si>
  <si>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</si>
  <si>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</si>
  <si>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</si>
  <si>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</si>
  <si>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</si>
  <si>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</si>
  <si>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</si>
  <si>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</si>
  <si>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</si>
  <si>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</si>
  <si>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</si>
  <si>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</si>
  <si>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</si>
  <si>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</si>
  <si>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</si>
  <si>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</si>
  <si>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</si>
  <si>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</si>
  <si>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</si>
  <si>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</si>
  <si>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Строителей, д. 3</t>
  </si>
  <si>
    <t>Начислено всего 116293,5</t>
  </si>
  <si>
    <t>Непредвиденные работы 5,5 ч/ч</t>
  </si>
  <si>
    <t>производ.расходы с 1 кв.+непред</t>
  </si>
  <si>
    <t xml:space="preserve">           2. Всего за период с "01" 10 2023 г. по "31" 12 2023 г. выполнено работ (оказано услуг) на общую сумму двадцать три тысячи двести семьдесят восемь рублей 10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</si>
</sst>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7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43" fontId="4" fillId="0" borderId="0" xfId="0" applyNumberFormat="1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8" fillId="2" borderId="1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1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9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0" fontId="4" fillId="0" borderId="6" xfId="0" applyFont="1" applyBorder="1" applyAlignment="1">
      <alignment vertic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BreakPreview" topLeftCell="A19" zoomScaleSheetLayoutView="100" workbookViewId="0">
      <selection activeCell="E23" sqref="E23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0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40.5" customHeight="1" x14ac:dyDescent="0.25">
      <c r="A2" s="47" t="s">
        <v>12</v>
      </c>
      <c r="B2" s="48"/>
      <c r="C2" s="48"/>
      <c r="D2" s="48"/>
      <c r="E2" s="48"/>
    </row>
    <row r="3" spans="1:5" x14ac:dyDescent="0.25">
      <c r="A3" s="49" t="s">
        <v>44</v>
      </c>
      <c r="B3" s="49"/>
      <c r="C3" s="49"/>
      <c r="D3" s="49"/>
      <c r="E3" s="49"/>
    </row>
    <row r="4" spans="1:5" s="1" customFormat="1" ht="30" x14ac:dyDescent="0.25">
      <c r="A4" s="25" t="s">
        <v>13</v>
      </c>
      <c r="B4" s="26"/>
      <c r="C4" s="26"/>
      <c r="D4" s="26"/>
      <c r="E4" s="27" t="s">
        <v>45</v>
      </c>
    </row>
    <row r="5" spans="1:5" ht="15" customHeight="1" x14ac:dyDescent="0.25">
      <c r="A5" s="50" t="s">
        <v>0</v>
      </c>
      <c r="B5" s="50"/>
      <c r="C5" s="50"/>
      <c r="D5" s="50"/>
      <c r="E5" s="50"/>
    </row>
    <row r="6" spans="1:5" ht="15" customHeight="1" x14ac:dyDescent="0.25">
      <c r="A6" s="51" t="s">
        <v>36</v>
      </c>
      <c r="B6" s="51"/>
      <c r="C6" s="51"/>
      <c r="D6" s="51"/>
      <c r="E6" s="51"/>
    </row>
    <row r="7" spans="1:5" ht="15" customHeight="1" x14ac:dyDescent="0.25">
      <c r="A7" s="44" t="s">
        <v>1</v>
      </c>
      <c r="B7" s="44"/>
      <c r="C7" s="44"/>
      <c r="D7" s="44"/>
      <c r="E7" s="44"/>
    </row>
    <row r="8" spans="1:5" ht="15" customHeight="1" x14ac:dyDescent="0.25">
      <c r="A8" s="52" t="s">
        <v>40</v>
      </c>
      <c r="B8" s="52"/>
      <c r="C8" s="52"/>
      <c r="D8" s="52"/>
      <c r="E8" s="52"/>
    </row>
    <row r="9" spans="1:5" ht="32.25" customHeight="1" x14ac:dyDescent="0.25">
      <c r="A9" s="53" t="s">
        <v>14</v>
      </c>
      <c r="B9" s="54"/>
      <c r="C9" s="54"/>
      <c r="D9" s="54"/>
      <c r="E9" s="54"/>
    </row>
    <row r="10" spans="1:5" ht="26.45" customHeight="1" x14ac:dyDescent="0.25">
      <c r="A10" s="50" t="s">
        <v>41</v>
      </c>
      <c r="B10" s="50"/>
      <c r="C10" s="50"/>
      <c r="D10" s="50"/>
      <c r="E10" s="50"/>
    </row>
    <row r="11" spans="1:5" ht="18.75" customHeight="1" x14ac:dyDescent="0.25">
      <c r="A11" s="44" t="s">
        <v>15</v>
      </c>
      <c r="B11" s="45"/>
      <c r="C11" s="45"/>
      <c r="D11" s="45"/>
      <c r="E11" s="45"/>
    </row>
    <row r="12" spans="1:5" ht="15" customHeight="1" x14ac:dyDescent="0.25">
      <c r="A12" s="50" t="s">
        <v>22</v>
      </c>
      <c r="B12" s="50"/>
      <c r="C12" s="50"/>
      <c r="D12" s="50"/>
      <c r="E12" s="50"/>
    </row>
    <row r="13" spans="1:5" ht="17.25" customHeight="1" x14ac:dyDescent="0.25">
      <c r="A13" s="44" t="s">
        <v>2</v>
      </c>
      <c r="B13" s="45"/>
      <c r="C13" s="45"/>
      <c r="D13" s="45"/>
      <c r="E13" s="45"/>
    </row>
    <row r="14" spans="1:5" ht="15" customHeight="1" x14ac:dyDescent="0.25">
      <c r="A14" s="50" t="s">
        <v>46</v>
      </c>
      <c r="B14" s="50"/>
      <c r="C14" s="50"/>
      <c r="D14" s="50"/>
      <c r="E14" s="50"/>
    </row>
    <row r="15" spans="1:5" ht="15.75" customHeight="1" x14ac:dyDescent="0.25">
      <c r="A15" s="44" t="s">
        <v>16</v>
      </c>
      <c r="B15" s="45"/>
      <c r="C15" s="45"/>
      <c r="D15" s="45"/>
      <c r="E15" s="45"/>
    </row>
    <row r="16" spans="1:5" ht="29.25" customHeight="1" x14ac:dyDescent="0.25">
      <c r="A16" s="50" t="s">
        <v>17</v>
      </c>
      <c r="B16" s="50"/>
      <c r="C16" s="50"/>
      <c r="D16" s="50"/>
      <c r="E16" s="50"/>
    </row>
    <row r="17" spans="1:7" ht="55.9" customHeight="1" x14ac:dyDescent="0.25">
      <c r="A17" s="50" t="s">
        <v>35</v>
      </c>
      <c r="B17" s="50"/>
      <c r="C17" s="50"/>
      <c r="D17" s="50"/>
      <c r="E17" s="50"/>
    </row>
    <row r="18" spans="1:7" ht="29.45" customHeight="1" x14ac:dyDescent="0.25">
      <c r="A18" s="56" t="s">
        <v>39</v>
      </c>
      <c r="B18" s="56"/>
      <c r="C18" s="56"/>
      <c r="D18" s="56"/>
      <c r="E18" s="56"/>
    </row>
    <row r="19" spans="1:7" x14ac:dyDescent="0.25">
      <c r="A19" s="56"/>
      <c r="B19" s="56"/>
      <c r="C19" s="56"/>
      <c r="D19" s="56"/>
      <c r="E19" s="56"/>
      <c r="F19" s="2">
        <v>578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7" t="s">
        <v>9</v>
      </c>
      <c r="E20" s="3" t="s">
        <v>8</v>
      </c>
    </row>
    <row r="21" spans="1:7" ht="38.25" x14ac:dyDescent="0.25">
      <c r="A21" s="24" t="s">
        <v>34</v>
      </c>
      <c r="B21" s="8" t="s">
        <v>33</v>
      </c>
      <c r="C21" s="3" t="s">
        <v>4</v>
      </c>
      <c r="D21" s="3">
        <v>8.08</v>
      </c>
      <c r="E21" s="7">
        <f>D21*F19*G19</f>
        <v>14010.72</v>
      </c>
    </row>
    <row r="22" spans="1:7" x14ac:dyDescent="0.25">
      <c r="A22" s="6" t="s">
        <v>37</v>
      </c>
      <c r="B22" s="8" t="s">
        <v>23</v>
      </c>
      <c r="C22" s="3" t="s">
        <v>4</v>
      </c>
      <c r="D22" s="3">
        <v>3.6</v>
      </c>
      <c r="E22" s="7">
        <f>D22*F19*G19</f>
        <v>6242.4000000000005</v>
      </c>
    </row>
    <row r="23" spans="1:7" x14ac:dyDescent="0.25">
      <c r="A23" s="34" t="s">
        <v>25</v>
      </c>
      <c r="B23" s="8" t="s">
        <v>47</v>
      </c>
      <c r="C23" s="3" t="s">
        <v>26</v>
      </c>
      <c r="D23" s="3"/>
      <c r="E23" s="7">
        <v>543.29999999999995</v>
      </c>
    </row>
    <row r="24" spans="1:7" ht="15.75" x14ac:dyDescent="0.25">
      <c r="A24" s="36" t="s">
        <v>48</v>
      </c>
      <c r="B24" s="33" t="s">
        <v>49</v>
      </c>
      <c r="C24" s="3" t="s">
        <v>50</v>
      </c>
      <c r="D24" s="3">
        <v>2</v>
      </c>
      <c r="E24" s="7">
        <f>235.95*2</f>
        <v>471.9</v>
      </c>
    </row>
    <row r="25" spans="1:7" s="12" customFormat="1" ht="14.25" x14ac:dyDescent="0.2">
      <c r="A25" s="35" t="s">
        <v>24</v>
      </c>
      <c r="B25" s="9"/>
      <c r="C25" s="10"/>
      <c r="D25" s="18"/>
      <c r="E25" s="11">
        <f>SUM(E21:E24)</f>
        <v>21268.32</v>
      </c>
    </row>
    <row r="26" spans="1:7" s="12" customFormat="1" ht="14.25" x14ac:dyDescent="0.2">
      <c r="A26" s="28"/>
      <c r="B26" s="29"/>
      <c r="C26" s="30"/>
      <c r="D26" s="31"/>
      <c r="E26" s="32"/>
    </row>
    <row r="27" spans="1:7" ht="34.5" customHeight="1" x14ac:dyDescent="0.25">
      <c r="A27" s="57" t="s">
        <v>51</v>
      </c>
      <c r="B27" s="57"/>
      <c r="C27" s="57"/>
      <c r="D27" s="57"/>
      <c r="E27" s="57"/>
      <c r="F27" s="21"/>
    </row>
    <row r="28" spans="1:7" ht="29.25" customHeight="1" x14ac:dyDescent="0.25">
      <c r="A28" s="50" t="s">
        <v>21</v>
      </c>
      <c r="B28" s="50"/>
      <c r="C28" s="50"/>
      <c r="D28" s="50"/>
      <c r="E28" s="50"/>
    </row>
    <row r="29" spans="1:7" x14ac:dyDescent="0.25">
      <c r="A29" s="50" t="s">
        <v>20</v>
      </c>
      <c r="B29" s="50"/>
      <c r="C29" s="50"/>
      <c r="D29" s="50"/>
      <c r="E29" s="50"/>
    </row>
    <row r="30" spans="1:7" ht="32.25" customHeight="1" x14ac:dyDescent="0.25">
      <c r="A30" s="50" t="s">
        <v>27</v>
      </c>
      <c r="B30" s="50"/>
      <c r="C30" s="50"/>
      <c r="D30" s="50"/>
      <c r="E30" s="50"/>
    </row>
    <row r="31" spans="1:7" x14ac:dyDescent="0.25">
      <c r="A31" s="50" t="s">
        <v>18</v>
      </c>
      <c r="B31" s="50"/>
      <c r="C31" s="50"/>
      <c r="D31" s="50"/>
      <c r="E31" s="50"/>
    </row>
    <row r="32" spans="1:7" x14ac:dyDescent="0.25">
      <c r="A32" s="55" t="s">
        <v>5</v>
      </c>
      <c r="B32" s="55"/>
      <c r="C32" s="55"/>
      <c r="D32" s="55"/>
      <c r="E32" s="55"/>
    </row>
    <row r="33" spans="1:8" x14ac:dyDescent="0.25">
      <c r="A33" s="50" t="s">
        <v>18</v>
      </c>
      <c r="B33" s="50"/>
      <c r="C33" s="50"/>
      <c r="D33" s="50"/>
      <c r="E33" s="50"/>
    </row>
    <row r="34" spans="1:8" x14ac:dyDescent="0.25">
      <c r="A34" s="52" t="s">
        <v>52</v>
      </c>
      <c r="B34" s="52"/>
      <c r="C34" s="52"/>
      <c r="D34" s="52"/>
      <c r="E34" s="4"/>
    </row>
    <row r="35" spans="1:8" x14ac:dyDescent="0.25">
      <c r="B35" s="58" t="s">
        <v>19</v>
      </c>
      <c r="C35" s="58"/>
      <c r="D35" s="58"/>
      <c r="E35" s="5" t="s">
        <v>6</v>
      </c>
    </row>
    <row r="36" spans="1:8" x14ac:dyDescent="0.25">
      <c r="A36" s="37"/>
      <c r="B36" s="37"/>
      <c r="C36" s="37"/>
      <c r="D36" s="19"/>
      <c r="E36" s="37"/>
    </row>
    <row r="37" spans="1:8" ht="15" customHeight="1" x14ac:dyDescent="0.25">
      <c r="A37" s="52" t="s">
        <v>42</v>
      </c>
      <c r="B37" s="52"/>
      <c r="C37" s="52"/>
      <c r="D37" s="52"/>
      <c r="E37" s="52"/>
    </row>
    <row r="38" spans="1:8" x14ac:dyDescent="0.25">
      <c r="B38" s="58" t="s">
        <v>19</v>
      </c>
      <c r="C38" s="58"/>
      <c r="D38" s="58"/>
      <c r="E38" s="5" t="s">
        <v>6</v>
      </c>
    </row>
    <row r="39" spans="1:8" x14ac:dyDescent="0.25">
      <c r="A39" s="2" t="s">
        <v>38</v>
      </c>
    </row>
    <row r="40" spans="1:8" x14ac:dyDescent="0.25">
      <c r="A40" s="12" t="s">
        <v>28</v>
      </c>
    </row>
    <row r="41" spans="1:8" x14ac:dyDescent="0.25">
      <c r="A41" s="2" t="s">
        <v>32</v>
      </c>
      <c r="B41" s="13">
        <v>-5490.65</v>
      </c>
    </row>
    <row r="42" spans="1:8" ht="31.5" x14ac:dyDescent="0.25">
      <c r="A42" s="22" t="s">
        <v>43</v>
      </c>
      <c r="B42" s="14"/>
      <c r="H42" s="16"/>
    </row>
    <row r="43" spans="1:8" x14ac:dyDescent="0.25">
      <c r="A43" s="2" t="s">
        <v>29</v>
      </c>
      <c r="B43" s="14">
        <v>34943.61</v>
      </c>
      <c r="D43" s="2"/>
    </row>
    <row r="44" spans="1:8" ht="30" x14ac:dyDescent="0.25">
      <c r="A44" s="38" t="s">
        <v>31</v>
      </c>
      <c r="B44" s="14">
        <f>E25</f>
        <v>21268.32</v>
      </c>
      <c r="D44" s="2"/>
    </row>
    <row r="45" spans="1:8" x14ac:dyDescent="0.25">
      <c r="A45" s="15" t="s">
        <v>30</v>
      </c>
      <c r="B45" s="23">
        <f>B41+B43-B44</f>
        <v>8184.6399999999994</v>
      </c>
    </row>
  </sheetData>
  <mergeCells count="29">
    <mergeCell ref="A33:E33"/>
    <mergeCell ref="A34:D34"/>
    <mergeCell ref="B35:D35"/>
    <mergeCell ref="A37:E37"/>
    <mergeCell ref="B38:D38"/>
    <mergeCell ref="A32:E32"/>
    <mergeCell ref="A14:E14"/>
    <mergeCell ref="A15:E15"/>
    <mergeCell ref="A16:E16"/>
    <mergeCell ref="A17:E17"/>
    <mergeCell ref="A18:E18"/>
    <mergeCell ref="A19:E19"/>
    <mergeCell ref="A27:E27"/>
    <mergeCell ref="A28:E28"/>
    <mergeCell ref="A29:E29"/>
    <mergeCell ref="A30:E30"/>
    <mergeCell ref="A31:E31"/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BreakPreview" topLeftCell="A19" zoomScaleSheetLayoutView="100" workbookViewId="0">
      <selection activeCell="E23" sqref="E23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0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40.5" customHeight="1" x14ac:dyDescent="0.25">
      <c r="A2" s="47" t="s">
        <v>12</v>
      </c>
      <c r="B2" s="48"/>
      <c r="C2" s="48"/>
      <c r="D2" s="48"/>
      <c r="E2" s="48"/>
    </row>
    <row r="3" spans="1:5" x14ac:dyDescent="0.25">
      <c r="A3" s="49" t="s">
        <v>53</v>
      </c>
      <c r="B3" s="49"/>
      <c r="C3" s="49"/>
      <c r="D3" s="49"/>
      <c r="E3" s="49"/>
    </row>
    <row r="4" spans="1:5" s="1" customFormat="1" ht="30" x14ac:dyDescent="0.25">
      <c r="A4" s="25" t="s">
        <v>13</v>
      </c>
      <c r="B4" s="26"/>
      <c r="C4" s="26"/>
      <c r="D4" s="26"/>
      <c r="E4" s="27" t="s">
        <v>54</v>
      </c>
    </row>
    <row r="5" spans="1:5" ht="15" customHeight="1" x14ac:dyDescent="0.25">
      <c r="A5" s="50" t="s">
        <v>0</v>
      </c>
      <c r="B5" s="50"/>
      <c r="C5" s="50"/>
      <c r="D5" s="50"/>
      <c r="E5" s="50"/>
    </row>
    <row r="6" spans="1:5" ht="15" customHeight="1" x14ac:dyDescent="0.25">
      <c r="A6" s="51" t="s">
        <v>36</v>
      </c>
      <c r="B6" s="51"/>
      <c r="C6" s="51"/>
      <c r="D6" s="51"/>
      <c r="E6" s="51"/>
    </row>
    <row r="7" spans="1:5" ht="15" customHeight="1" x14ac:dyDescent="0.25">
      <c r="A7" s="44" t="s">
        <v>1</v>
      </c>
      <c r="B7" s="44"/>
      <c r="C7" s="44"/>
      <c r="D7" s="44"/>
      <c r="E7" s="44"/>
    </row>
    <row r="8" spans="1:5" ht="15" customHeight="1" x14ac:dyDescent="0.25">
      <c r="A8" s="52" t="s">
        <v>40</v>
      </c>
      <c r="B8" s="52"/>
      <c r="C8" s="52"/>
      <c r="D8" s="52"/>
      <c r="E8" s="52"/>
    </row>
    <row r="9" spans="1:5" ht="32.25" customHeight="1" x14ac:dyDescent="0.25">
      <c r="A9" s="53" t="s">
        <v>14</v>
      </c>
      <c r="B9" s="54"/>
      <c r="C9" s="54"/>
      <c r="D9" s="54"/>
      <c r="E9" s="54"/>
    </row>
    <row r="10" spans="1:5" ht="26.45" customHeight="1" x14ac:dyDescent="0.25">
      <c r="A10" s="50" t="s">
        <v>41</v>
      </c>
      <c r="B10" s="50"/>
      <c r="C10" s="50"/>
      <c r="D10" s="50"/>
      <c r="E10" s="50"/>
    </row>
    <row r="11" spans="1:5" ht="18.75" customHeight="1" x14ac:dyDescent="0.25">
      <c r="A11" s="44" t="s">
        <v>15</v>
      </c>
      <c r="B11" s="45"/>
      <c r="C11" s="45"/>
      <c r="D11" s="45"/>
      <c r="E11" s="45"/>
    </row>
    <row r="12" spans="1:5" ht="15" customHeight="1" x14ac:dyDescent="0.25">
      <c r="A12" s="50" t="s">
        <v>22</v>
      </c>
      <c r="B12" s="50"/>
      <c r="C12" s="50"/>
      <c r="D12" s="50"/>
      <c r="E12" s="50"/>
    </row>
    <row r="13" spans="1:5" ht="17.25" customHeight="1" x14ac:dyDescent="0.25">
      <c r="A13" s="44" t="s">
        <v>2</v>
      </c>
      <c r="B13" s="45"/>
      <c r="C13" s="45"/>
      <c r="D13" s="45"/>
      <c r="E13" s="45"/>
    </row>
    <row r="14" spans="1:5" ht="15" customHeight="1" x14ac:dyDescent="0.25">
      <c r="A14" s="50" t="s">
        <v>46</v>
      </c>
      <c r="B14" s="50"/>
      <c r="C14" s="50"/>
      <c r="D14" s="50"/>
      <c r="E14" s="50"/>
    </row>
    <row r="15" spans="1:5" ht="15.75" customHeight="1" x14ac:dyDescent="0.25">
      <c r="A15" s="44" t="s">
        <v>16</v>
      </c>
      <c r="B15" s="45"/>
      <c r="C15" s="45"/>
      <c r="D15" s="45"/>
      <c r="E15" s="45"/>
    </row>
    <row r="16" spans="1:5" ht="29.25" customHeight="1" x14ac:dyDescent="0.25">
      <c r="A16" s="50" t="s">
        <v>17</v>
      </c>
      <c r="B16" s="50"/>
      <c r="C16" s="50"/>
      <c r="D16" s="50"/>
      <c r="E16" s="50"/>
    </row>
    <row r="17" spans="1:7" ht="55.9" customHeight="1" x14ac:dyDescent="0.25">
      <c r="A17" s="50" t="s">
        <v>35</v>
      </c>
      <c r="B17" s="50"/>
      <c r="C17" s="50"/>
      <c r="D17" s="50"/>
      <c r="E17" s="50"/>
    </row>
    <row r="18" spans="1:7" ht="29.45" customHeight="1" x14ac:dyDescent="0.25">
      <c r="A18" s="56" t="s">
        <v>39</v>
      </c>
      <c r="B18" s="56"/>
      <c r="C18" s="56"/>
      <c r="D18" s="56"/>
      <c r="E18" s="56"/>
    </row>
    <row r="19" spans="1:7" x14ac:dyDescent="0.25">
      <c r="A19" s="56"/>
      <c r="B19" s="56"/>
      <c r="C19" s="56"/>
      <c r="D19" s="56"/>
      <c r="E19" s="56"/>
      <c r="F19" s="2">
        <v>578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7" t="s">
        <v>9</v>
      </c>
      <c r="E20" s="3" t="s">
        <v>8</v>
      </c>
    </row>
    <row r="21" spans="1:7" ht="38.25" x14ac:dyDescent="0.25">
      <c r="A21" s="24" t="s">
        <v>34</v>
      </c>
      <c r="B21" s="8" t="s">
        <v>33</v>
      </c>
      <c r="C21" s="3" t="s">
        <v>4</v>
      </c>
      <c r="D21" s="3">
        <v>8.08</v>
      </c>
      <c r="E21" s="7">
        <f>D21*F19*G19</f>
        <v>14010.72</v>
      </c>
    </row>
    <row r="22" spans="1:7" x14ac:dyDescent="0.25">
      <c r="A22" s="6" t="s">
        <v>37</v>
      </c>
      <c r="B22" s="8" t="s">
        <v>23</v>
      </c>
      <c r="C22" s="3" t="s">
        <v>4</v>
      </c>
      <c r="D22" s="3">
        <v>3.6</v>
      </c>
      <c r="E22" s="7">
        <f>D22*F19*G19</f>
        <v>6242.4000000000005</v>
      </c>
    </row>
    <row r="23" spans="1:7" x14ac:dyDescent="0.25">
      <c r="A23" s="34" t="s">
        <v>25</v>
      </c>
      <c r="B23" s="8" t="s">
        <v>55</v>
      </c>
      <c r="C23" s="3" t="s">
        <v>26</v>
      </c>
      <c r="D23" s="3"/>
      <c r="E23" s="7">
        <v>2431.69</v>
      </c>
    </row>
    <row r="24" spans="1:7" ht="15.75" x14ac:dyDescent="0.25">
      <c r="A24" s="36"/>
      <c r="B24" s="33"/>
      <c r="C24" s="3"/>
      <c r="D24" s="3"/>
      <c r="E24" s="7"/>
    </row>
    <row r="25" spans="1:7" s="12" customFormat="1" ht="14.25" x14ac:dyDescent="0.2">
      <c r="A25" s="35" t="s">
        <v>24</v>
      </c>
      <c r="B25" s="9"/>
      <c r="C25" s="10"/>
      <c r="D25" s="18"/>
      <c r="E25" s="11">
        <f>SUM(E21:E24)</f>
        <v>22684.809999999998</v>
      </c>
    </row>
    <row r="26" spans="1:7" s="12" customFormat="1" ht="14.25" x14ac:dyDescent="0.2">
      <c r="A26" s="28"/>
      <c r="B26" s="29"/>
      <c r="C26" s="30"/>
      <c r="D26" s="31"/>
      <c r="E26" s="32"/>
    </row>
    <row r="27" spans="1:7" ht="34.5" customHeight="1" x14ac:dyDescent="0.25">
      <c r="A27" s="57" t="s">
        <v>59</v>
      </c>
      <c r="B27" s="57"/>
      <c r="C27" s="57"/>
      <c r="D27" s="57"/>
      <c r="E27" s="57"/>
      <c r="F27" s="21"/>
    </row>
    <row r="28" spans="1:7" ht="29.25" customHeight="1" x14ac:dyDescent="0.25">
      <c r="A28" s="50" t="s">
        <v>21</v>
      </c>
      <c r="B28" s="50"/>
      <c r="C28" s="50"/>
      <c r="D28" s="50"/>
      <c r="E28" s="50"/>
    </row>
    <row r="29" spans="1:7" x14ac:dyDescent="0.25">
      <c r="A29" s="50" t="s">
        <v>20</v>
      </c>
      <c r="B29" s="50"/>
      <c r="C29" s="50"/>
      <c r="D29" s="50"/>
      <c r="E29" s="50"/>
    </row>
    <row r="30" spans="1:7" ht="32.25" customHeight="1" x14ac:dyDescent="0.25">
      <c r="A30" s="50" t="s">
        <v>27</v>
      </c>
      <c r="B30" s="50"/>
      <c r="C30" s="50"/>
      <c r="D30" s="50"/>
      <c r="E30" s="50"/>
    </row>
    <row r="31" spans="1:7" x14ac:dyDescent="0.25">
      <c r="A31" s="50" t="s">
        <v>18</v>
      </c>
      <c r="B31" s="50"/>
      <c r="C31" s="50"/>
      <c r="D31" s="50"/>
      <c r="E31" s="50"/>
    </row>
    <row r="32" spans="1:7" x14ac:dyDescent="0.25">
      <c r="A32" s="55" t="s">
        <v>5</v>
      </c>
      <c r="B32" s="55"/>
      <c r="C32" s="55"/>
      <c r="D32" s="55"/>
      <c r="E32" s="55"/>
    </row>
    <row r="33" spans="1:8" x14ac:dyDescent="0.25">
      <c r="A33" s="50" t="s">
        <v>18</v>
      </c>
      <c r="B33" s="50"/>
      <c r="C33" s="50"/>
      <c r="D33" s="50"/>
      <c r="E33" s="50"/>
    </row>
    <row r="34" spans="1:8" x14ac:dyDescent="0.25">
      <c r="A34" s="52" t="s">
        <v>52</v>
      </c>
      <c r="B34" s="52"/>
      <c r="C34" s="52"/>
      <c r="D34" s="52"/>
      <c r="E34" s="4"/>
    </row>
    <row r="35" spans="1:8" x14ac:dyDescent="0.25">
      <c r="B35" s="58" t="s">
        <v>19</v>
      </c>
      <c r="C35" s="58"/>
      <c r="D35" s="58"/>
      <c r="E35" s="5" t="s">
        <v>6</v>
      </c>
    </row>
    <row r="36" spans="1:8" x14ac:dyDescent="0.25">
      <c r="A36" s="39"/>
      <c r="B36" s="39"/>
      <c r="C36" s="39"/>
      <c r="D36" s="19"/>
      <c r="E36" s="39"/>
    </row>
    <row r="37" spans="1:8" ht="15" customHeight="1" x14ac:dyDescent="0.25">
      <c r="A37" s="52" t="s">
        <v>42</v>
      </c>
      <c r="B37" s="52"/>
      <c r="C37" s="52"/>
      <c r="D37" s="52"/>
      <c r="E37" s="52"/>
    </row>
    <row r="38" spans="1:8" x14ac:dyDescent="0.25">
      <c r="B38" s="58" t="s">
        <v>19</v>
      </c>
      <c r="C38" s="58"/>
      <c r="D38" s="58"/>
      <c r="E38" s="5" t="s">
        <v>6</v>
      </c>
    </row>
    <row r="39" spans="1:8" x14ac:dyDescent="0.25">
      <c r="A39" s="2" t="s">
        <v>38</v>
      </c>
    </row>
    <row r="40" spans="1:8" x14ac:dyDescent="0.25">
      <c r="A40" s="12" t="s">
        <v>28</v>
      </c>
    </row>
    <row r="41" spans="1:8" x14ac:dyDescent="0.25">
      <c r="A41" s="2" t="s">
        <v>32</v>
      </c>
      <c r="B41" s="13">
        <f>'1КВ'!B45</f>
        <v>8184.6399999999994</v>
      </c>
    </row>
    <row r="42" spans="1:8" ht="31.5" x14ac:dyDescent="0.25">
      <c r="A42" s="22" t="s">
        <v>60</v>
      </c>
      <c r="B42" s="14"/>
      <c r="H42" s="16"/>
    </row>
    <row r="43" spans="1:8" x14ac:dyDescent="0.25">
      <c r="A43" s="2" t="s">
        <v>29</v>
      </c>
      <c r="B43" s="14">
        <v>22815.81</v>
      </c>
      <c r="D43" s="2"/>
    </row>
    <row r="44" spans="1:8" ht="30" x14ac:dyDescent="0.25">
      <c r="A44" s="40" t="s">
        <v>31</v>
      </c>
      <c r="B44" s="14">
        <f>E25</f>
        <v>22684.809999999998</v>
      </c>
      <c r="D44" s="2"/>
    </row>
    <row r="45" spans="1:8" x14ac:dyDescent="0.25">
      <c r="A45" s="15" t="s">
        <v>30</v>
      </c>
      <c r="B45" s="23">
        <f>B41+B43-B44</f>
        <v>8315.6400000000031</v>
      </c>
    </row>
  </sheetData>
  <mergeCells count="29">
    <mergeCell ref="A33:E33"/>
    <mergeCell ref="A34:D34"/>
    <mergeCell ref="B35:D35"/>
    <mergeCell ref="A37:E37"/>
    <mergeCell ref="B38:D38"/>
    <mergeCell ref="A32:E32"/>
    <mergeCell ref="A14:E14"/>
    <mergeCell ref="A15:E15"/>
    <mergeCell ref="A16:E16"/>
    <mergeCell ref="A17:E17"/>
    <mergeCell ref="A18:E18"/>
    <mergeCell ref="A19:E19"/>
    <mergeCell ref="A27:E27"/>
    <mergeCell ref="A28:E28"/>
    <mergeCell ref="A29:E29"/>
    <mergeCell ref="A30:E30"/>
    <mergeCell ref="A31:E31"/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19" zoomScaleSheetLayoutView="100" workbookViewId="0">
      <selection activeCell="E23" sqref="E23:E24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0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40.5" customHeight="1" x14ac:dyDescent="0.25">
      <c r="A2" s="47" t="s">
        <v>12</v>
      </c>
      <c r="B2" s="48"/>
      <c r="C2" s="48"/>
      <c r="D2" s="48"/>
      <c r="E2" s="48"/>
    </row>
    <row r="3" spans="1:5" x14ac:dyDescent="0.25">
      <c r="A3" s="49" t="s">
        <v>56</v>
      </c>
      <c r="B3" s="49"/>
      <c r="C3" s="49"/>
      <c r="D3" s="49"/>
      <c r="E3" s="49"/>
    </row>
    <row r="4" spans="1:5" s="1" customFormat="1" ht="30" x14ac:dyDescent="0.25">
      <c r="A4" s="25" t="s">
        <v>13</v>
      </c>
      <c r="B4" s="26"/>
      <c r="C4" s="26"/>
      <c r="D4" s="26"/>
      <c r="E4" s="27" t="s">
        <v>57</v>
      </c>
    </row>
    <row r="5" spans="1:5" ht="15" customHeight="1" x14ac:dyDescent="0.25">
      <c r="A5" s="50" t="s">
        <v>0</v>
      </c>
      <c r="B5" s="50"/>
      <c r="C5" s="50"/>
      <c r="D5" s="50"/>
      <c r="E5" s="50"/>
    </row>
    <row r="6" spans="1:5" ht="15" customHeight="1" x14ac:dyDescent="0.25">
      <c r="A6" s="51" t="s">
        <v>36</v>
      </c>
      <c r="B6" s="51"/>
      <c r="C6" s="51"/>
      <c r="D6" s="51"/>
      <c r="E6" s="51"/>
    </row>
    <row r="7" spans="1:5" ht="15" customHeight="1" x14ac:dyDescent="0.25">
      <c r="A7" s="44" t="s">
        <v>1</v>
      </c>
      <c r="B7" s="44"/>
      <c r="C7" s="44"/>
      <c r="D7" s="44"/>
      <c r="E7" s="44"/>
    </row>
    <row r="8" spans="1:5" ht="15" customHeight="1" x14ac:dyDescent="0.25">
      <c r="A8" s="52" t="s">
        <v>40</v>
      </c>
      <c r="B8" s="52"/>
      <c r="C8" s="52"/>
      <c r="D8" s="52"/>
      <c r="E8" s="52"/>
    </row>
    <row r="9" spans="1:5" ht="32.25" customHeight="1" x14ac:dyDescent="0.25">
      <c r="A9" s="53" t="s">
        <v>14</v>
      </c>
      <c r="B9" s="54"/>
      <c r="C9" s="54"/>
      <c r="D9" s="54"/>
      <c r="E9" s="54"/>
    </row>
    <row r="10" spans="1:5" ht="26.45" customHeight="1" x14ac:dyDescent="0.25">
      <c r="A10" s="50" t="s">
        <v>41</v>
      </c>
      <c r="B10" s="50"/>
      <c r="C10" s="50"/>
      <c r="D10" s="50"/>
      <c r="E10" s="50"/>
    </row>
    <row r="11" spans="1:5" ht="18.75" customHeight="1" x14ac:dyDescent="0.25">
      <c r="A11" s="44" t="s">
        <v>15</v>
      </c>
      <c r="B11" s="45"/>
      <c r="C11" s="45"/>
      <c r="D11" s="45"/>
      <c r="E11" s="45"/>
    </row>
    <row r="12" spans="1:5" ht="15" customHeight="1" x14ac:dyDescent="0.25">
      <c r="A12" s="50" t="s">
        <v>22</v>
      </c>
      <c r="B12" s="50"/>
      <c r="C12" s="50"/>
      <c r="D12" s="50"/>
      <c r="E12" s="50"/>
    </row>
    <row r="13" spans="1:5" ht="17.25" customHeight="1" x14ac:dyDescent="0.25">
      <c r="A13" s="44" t="s">
        <v>2</v>
      </c>
      <c r="B13" s="45"/>
      <c r="C13" s="45"/>
      <c r="D13" s="45"/>
      <c r="E13" s="45"/>
    </row>
    <row r="14" spans="1:5" ht="15" customHeight="1" x14ac:dyDescent="0.25">
      <c r="A14" s="50" t="s">
        <v>46</v>
      </c>
      <c r="B14" s="50"/>
      <c r="C14" s="50"/>
      <c r="D14" s="50"/>
      <c r="E14" s="50"/>
    </row>
    <row r="15" spans="1:5" ht="15.75" customHeight="1" x14ac:dyDescent="0.25">
      <c r="A15" s="44" t="s">
        <v>16</v>
      </c>
      <c r="B15" s="45"/>
      <c r="C15" s="45"/>
      <c r="D15" s="45"/>
      <c r="E15" s="45"/>
    </row>
    <row r="16" spans="1:5" ht="29.25" customHeight="1" x14ac:dyDescent="0.25">
      <c r="A16" s="50" t="s">
        <v>17</v>
      </c>
      <c r="B16" s="50"/>
      <c r="C16" s="50"/>
      <c r="D16" s="50"/>
      <c r="E16" s="50"/>
    </row>
    <row r="17" spans="1:7" ht="55.9" customHeight="1" x14ac:dyDescent="0.25">
      <c r="A17" s="50" t="s">
        <v>35</v>
      </c>
      <c r="B17" s="50"/>
      <c r="C17" s="50"/>
      <c r="D17" s="50"/>
      <c r="E17" s="50"/>
    </row>
    <row r="18" spans="1:7" ht="29.45" customHeight="1" x14ac:dyDescent="0.25">
      <c r="A18" s="56" t="s">
        <v>39</v>
      </c>
      <c r="B18" s="56"/>
      <c r="C18" s="56"/>
      <c r="D18" s="56"/>
      <c r="E18" s="56"/>
    </row>
    <row r="19" spans="1:7" x14ac:dyDescent="0.25">
      <c r="A19" s="56"/>
      <c r="B19" s="56"/>
      <c r="C19" s="56"/>
      <c r="D19" s="56"/>
      <c r="E19" s="56"/>
      <c r="F19" s="2">
        <v>578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7" t="s">
        <v>9</v>
      </c>
      <c r="E20" s="3" t="s">
        <v>8</v>
      </c>
    </row>
    <row r="21" spans="1:7" ht="38.25" x14ac:dyDescent="0.25">
      <c r="A21" s="24" t="s">
        <v>34</v>
      </c>
      <c r="B21" s="8" t="s">
        <v>33</v>
      </c>
      <c r="C21" s="3" t="s">
        <v>4</v>
      </c>
      <c r="D21" s="3">
        <v>9.0399999999999991</v>
      </c>
      <c r="E21" s="7">
        <f>D21*F19*G19</f>
        <v>15675.36</v>
      </c>
    </row>
    <row r="22" spans="1:7" x14ac:dyDescent="0.25">
      <c r="A22" s="6" t="s">
        <v>37</v>
      </c>
      <c r="B22" s="8" t="s">
        <v>23</v>
      </c>
      <c r="C22" s="3" t="s">
        <v>4</v>
      </c>
      <c r="D22" s="3">
        <v>4.08</v>
      </c>
      <c r="E22" s="7">
        <f>D22*F19*G19</f>
        <v>7074.7200000000012</v>
      </c>
    </row>
    <row r="23" spans="1:7" x14ac:dyDescent="0.25">
      <c r="A23" s="34" t="s">
        <v>25</v>
      </c>
      <c r="B23" s="8" t="s">
        <v>58</v>
      </c>
      <c r="C23" s="3" t="s">
        <v>26</v>
      </c>
      <c r="D23" s="3"/>
      <c r="E23" s="7">
        <v>3653.57</v>
      </c>
    </row>
    <row r="24" spans="1:7" x14ac:dyDescent="0.25">
      <c r="A24" s="34" t="s">
        <v>64</v>
      </c>
      <c r="B24" s="33" t="s">
        <v>58</v>
      </c>
      <c r="C24" s="3" t="s">
        <v>26</v>
      </c>
      <c r="D24" s="3"/>
      <c r="E24" s="7">
        <v>249.23</v>
      </c>
    </row>
    <row r="25" spans="1:7" ht="15.75" x14ac:dyDescent="0.25">
      <c r="A25" s="36" t="s">
        <v>63</v>
      </c>
      <c r="B25" s="33" t="s">
        <v>62</v>
      </c>
      <c r="C25" s="3" t="s">
        <v>50</v>
      </c>
      <c r="D25" s="3">
        <v>1.5</v>
      </c>
      <c r="E25" s="7">
        <f>D25*260.07</f>
        <v>390.10500000000002</v>
      </c>
    </row>
    <row r="26" spans="1:7" ht="31.5" x14ac:dyDescent="0.25">
      <c r="A26" s="43" t="s">
        <v>61</v>
      </c>
      <c r="B26" s="33" t="s">
        <v>62</v>
      </c>
      <c r="C26" s="3" t="s">
        <v>50</v>
      </c>
      <c r="D26" s="3">
        <v>2</v>
      </c>
      <c r="E26" s="7">
        <f>D26*260.07</f>
        <v>520.14</v>
      </c>
    </row>
    <row r="27" spans="1:7" ht="15.75" x14ac:dyDescent="0.25">
      <c r="A27" s="36"/>
      <c r="B27" s="33"/>
      <c r="C27" s="3"/>
      <c r="D27" s="3"/>
      <c r="E27" s="7"/>
    </row>
    <row r="28" spans="1:7" s="12" customFormat="1" ht="14.25" x14ac:dyDescent="0.2">
      <c r="A28" s="35" t="s">
        <v>24</v>
      </c>
      <c r="B28" s="9"/>
      <c r="C28" s="10"/>
      <c r="D28" s="18"/>
      <c r="E28" s="11">
        <f>SUM(E21:E27)</f>
        <v>27563.125</v>
      </c>
    </row>
    <row r="29" spans="1:7" s="12" customFormat="1" ht="14.25" x14ac:dyDescent="0.2">
      <c r="A29" s="28"/>
      <c r="B29" s="29"/>
      <c r="C29" s="30"/>
      <c r="D29" s="31"/>
      <c r="E29" s="32"/>
    </row>
    <row r="30" spans="1:7" ht="34.5" customHeight="1" x14ac:dyDescent="0.25">
      <c r="A30" s="57" t="s">
        <v>65</v>
      </c>
      <c r="B30" s="57"/>
      <c r="C30" s="57"/>
      <c r="D30" s="57"/>
      <c r="E30" s="57"/>
      <c r="F30" s="21"/>
    </row>
    <row r="31" spans="1:7" ht="29.25" customHeight="1" x14ac:dyDescent="0.25">
      <c r="A31" s="50" t="s">
        <v>21</v>
      </c>
      <c r="B31" s="50"/>
      <c r="C31" s="50"/>
      <c r="D31" s="50"/>
      <c r="E31" s="50"/>
    </row>
    <row r="32" spans="1:7" x14ac:dyDescent="0.25">
      <c r="A32" s="50" t="s">
        <v>20</v>
      </c>
      <c r="B32" s="50"/>
      <c r="C32" s="50"/>
      <c r="D32" s="50"/>
      <c r="E32" s="50"/>
    </row>
    <row r="33" spans="1:8" ht="32.25" customHeight="1" x14ac:dyDescent="0.25">
      <c r="A33" s="50" t="s">
        <v>27</v>
      </c>
      <c r="B33" s="50"/>
      <c r="C33" s="50"/>
      <c r="D33" s="50"/>
      <c r="E33" s="50"/>
    </row>
    <row r="34" spans="1:8" x14ac:dyDescent="0.25">
      <c r="A34" s="50" t="s">
        <v>18</v>
      </c>
      <c r="B34" s="50"/>
      <c r="C34" s="50"/>
      <c r="D34" s="50"/>
      <c r="E34" s="50"/>
    </row>
    <row r="35" spans="1:8" x14ac:dyDescent="0.25">
      <c r="A35" s="55" t="s">
        <v>5</v>
      </c>
      <c r="B35" s="55"/>
      <c r="C35" s="55"/>
      <c r="D35" s="55"/>
      <c r="E35" s="55"/>
    </row>
    <row r="36" spans="1:8" x14ac:dyDescent="0.25">
      <c r="A36" s="50" t="s">
        <v>18</v>
      </c>
      <c r="B36" s="50"/>
      <c r="C36" s="50"/>
      <c r="D36" s="50"/>
      <c r="E36" s="50"/>
    </row>
    <row r="37" spans="1:8" x14ac:dyDescent="0.25">
      <c r="A37" s="52" t="s">
        <v>52</v>
      </c>
      <c r="B37" s="52"/>
      <c r="C37" s="52"/>
      <c r="D37" s="52"/>
      <c r="E37" s="4"/>
    </row>
    <row r="38" spans="1:8" x14ac:dyDescent="0.25">
      <c r="B38" s="58" t="s">
        <v>19</v>
      </c>
      <c r="C38" s="58"/>
      <c r="D38" s="58"/>
      <c r="E38" s="5" t="s">
        <v>6</v>
      </c>
    </row>
    <row r="39" spans="1:8" x14ac:dyDescent="0.25">
      <c r="A39" s="39"/>
      <c r="B39" s="39"/>
      <c r="C39" s="39"/>
      <c r="D39" s="19"/>
      <c r="E39" s="39"/>
    </row>
    <row r="40" spans="1:8" ht="15" customHeight="1" x14ac:dyDescent="0.25">
      <c r="A40" s="52" t="s">
        <v>42</v>
      </c>
      <c r="B40" s="52"/>
      <c r="C40" s="52"/>
      <c r="D40" s="52"/>
      <c r="E40" s="52"/>
    </row>
    <row r="41" spans="1:8" x14ac:dyDescent="0.25">
      <c r="B41" s="58" t="s">
        <v>19</v>
      </c>
      <c r="C41" s="58"/>
      <c r="D41" s="58"/>
      <c r="E41" s="5" t="s">
        <v>6</v>
      </c>
    </row>
    <row r="42" spans="1:8" x14ac:dyDescent="0.25">
      <c r="A42" s="2" t="s">
        <v>38</v>
      </c>
    </row>
    <row r="43" spans="1:8" x14ac:dyDescent="0.25">
      <c r="A43" s="12" t="s">
        <v>28</v>
      </c>
    </row>
    <row r="44" spans="1:8" x14ac:dyDescent="0.25">
      <c r="A44" s="2" t="s">
        <v>32</v>
      </c>
      <c r="B44" s="13">
        <f>'2кв'!B45</f>
        <v>8315.6400000000031</v>
      </c>
    </row>
    <row r="45" spans="1:8" ht="31.5" x14ac:dyDescent="0.25">
      <c r="A45" s="22" t="s">
        <v>66</v>
      </c>
      <c r="B45" s="14"/>
      <c r="H45" s="16"/>
    </row>
    <row r="46" spans="1:8" x14ac:dyDescent="0.25">
      <c r="A46" s="2" t="s">
        <v>29</v>
      </c>
      <c r="B46" s="14">
        <v>35504.69</v>
      </c>
      <c r="D46" s="2"/>
    </row>
    <row r="47" spans="1:8" ht="30" x14ac:dyDescent="0.25">
      <c r="A47" s="40" t="s">
        <v>31</v>
      </c>
      <c r="B47" s="14">
        <f>E28</f>
        <v>27563.125</v>
      </c>
      <c r="D47" s="2"/>
    </row>
    <row r="48" spans="1:8" x14ac:dyDescent="0.25">
      <c r="A48" s="15" t="s">
        <v>30</v>
      </c>
      <c r="B48" s="23">
        <f>B44+B46-B47</f>
        <v>16257.205000000002</v>
      </c>
    </row>
  </sheetData>
  <mergeCells count="29">
    <mergeCell ref="A36:E36"/>
    <mergeCell ref="A37:D37"/>
    <mergeCell ref="B38:D38"/>
    <mergeCell ref="A40:E40"/>
    <mergeCell ref="B41:D41"/>
    <mergeCell ref="A35:E35"/>
    <mergeCell ref="A14:E14"/>
    <mergeCell ref="A15:E15"/>
    <mergeCell ref="A16:E16"/>
    <mergeCell ref="A17:E17"/>
    <mergeCell ref="A18:E18"/>
    <mergeCell ref="A19:E19"/>
    <mergeCell ref="A30:E30"/>
    <mergeCell ref="A31:E31"/>
    <mergeCell ref="A32:E32"/>
    <mergeCell ref="A33:E33"/>
    <mergeCell ref="A34:E34"/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topLeftCell="A37" zoomScaleSheetLayoutView="100" workbookViewId="0">
      <selection activeCell="A31" sqref="A31:E31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0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40.5" customHeight="1" x14ac:dyDescent="0.25">
      <c r="A2" s="47" t="s">
        <v>12</v>
      </c>
      <c r="B2" s="48"/>
      <c r="C2" s="48"/>
      <c r="D2" s="48"/>
      <c r="E2" s="48"/>
    </row>
    <row r="3" spans="1:5" x14ac:dyDescent="0.25">
      <c r="A3" s="49" t="s">
        <v>67</v>
      </c>
      <c r="B3" s="49"/>
      <c r="C3" s="49"/>
      <c r="D3" s="49"/>
      <c r="E3" s="49"/>
    </row>
    <row r="4" spans="1:5" s="1" customFormat="1" ht="15.75" x14ac:dyDescent="0.25">
      <c r="A4" s="25" t="s">
        <v>13</v>
      </c>
      <c r="B4" s="26"/>
      <c r="C4" s="26"/>
      <c r="D4" s="26"/>
      <c r="E4" s="27" t="s">
        <v>68</v>
      </c>
    </row>
    <row r="5" spans="1:5" ht="15" customHeight="1" x14ac:dyDescent="0.25">
      <c r="A5" s="50" t="s">
        <v>0</v>
      </c>
      <c r="B5" s="50"/>
      <c r="C5" s="50"/>
      <c r="D5" s="50"/>
      <c r="E5" s="50"/>
    </row>
    <row r="6" spans="1:5" ht="15" customHeight="1" x14ac:dyDescent="0.25">
      <c r="A6" s="51" t="s">
        <v>36</v>
      </c>
      <c r="B6" s="51"/>
      <c r="C6" s="51"/>
      <c r="D6" s="51"/>
      <c r="E6" s="51"/>
    </row>
    <row r="7" spans="1:5" ht="15" customHeight="1" x14ac:dyDescent="0.25">
      <c r="A7" s="44" t="s">
        <v>1</v>
      </c>
      <c r="B7" s="44"/>
      <c r="C7" s="44"/>
      <c r="D7" s="44"/>
      <c r="E7" s="44"/>
    </row>
    <row r="8" spans="1:5" ht="15" customHeight="1" x14ac:dyDescent="0.25">
      <c r="A8" s="59" t="s">
        <v>69</v>
      </c>
      <c r="B8" s="59"/>
      <c r="C8" s="59"/>
      <c r="D8" s="59"/>
      <c r="E8" s="59"/>
    </row>
    <row r="9" spans="1:5" ht="32.25" customHeight="1" x14ac:dyDescent="0.25">
      <c r="A9" s="53" t="s">
        <v>14</v>
      </c>
      <c r="B9" s="54"/>
      <c r="C9" s="54"/>
      <c r="D9" s="54"/>
      <c r="E9" s="54"/>
    </row>
    <row r="10" spans="1:5" ht="26.45" customHeight="1" x14ac:dyDescent="0.25">
      <c r="A10" s="50" t="s">
        <v>41</v>
      </c>
      <c r="B10" s="50"/>
      <c r="C10" s="50"/>
      <c r="D10" s="50"/>
      <c r="E10" s="50"/>
    </row>
    <row r="11" spans="1:5" ht="18.75" customHeight="1" x14ac:dyDescent="0.25">
      <c r="A11" s="44" t="s">
        <v>15</v>
      </c>
      <c r="B11" s="45"/>
      <c r="C11" s="45"/>
      <c r="D11" s="45"/>
      <c r="E11" s="45"/>
    </row>
    <row r="12" spans="1:5" ht="15" customHeight="1" x14ac:dyDescent="0.25">
      <c r="A12" s="50" t="s">
        <v>22</v>
      </c>
      <c r="B12" s="50"/>
      <c r="C12" s="50"/>
      <c r="D12" s="50"/>
      <c r="E12" s="50"/>
    </row>
    <row r="13" spans="1:5" ht="17.25" customHeight="1" x14ac:dyDescent="0.25">
      <c r="A13" s="44" t="s">
        <v>2</v>
      </c>
      <c r="B13" s="45"/>
      <c r="C13" s="45"/>
      <c r="D13" s="45"/>
      <c r="E13" s="45"/>
    </row>
    <row r="14" spans="1:5" ht="15" customHeight="1" x14ac:dyDescent="0.25">
      <c r="A14" s="50" t="s">
        <v>46</v>
      </c>
      <c r="B14" s="50"/>
      <c r="C14" s="50"/>
      <c r="D14" s="50"/>
      <c r="E14" s="50"/>
    </row>
    <row r="15" spans="1:5" ht="15.75" customHeight="1" x14ac:dyDescent="0.25">
      <c r="A15" s="44" t="s">
        <v>16</v>
      </c>
      <c r="B15" s="45"/>
      <c r="C15" s="45"/>
      <c r="D15" s="45"/>
      <c r="E15" s="45"/>
    </row>
    <row r="16" spans="1:5" ht="29.25" customHeight="1" x14ac:dyDescent="0.25">
      <c r="A16" s="50" t="s">
        <v>17</v>
      </c>
      <c r="B16" s="50"/>
      <c r="C16" s="50"/>
      <c r="D16" s="50"/>
      <c r="E16" s="50"/>
    </row>
    <row r="17" spans="1:7" ht="55.9" customHeight="1" x14ac:dyDescent="0.25">
      <c r="A17" s="50" t="s">
        <v>35</v>
      </c>
      <c r="B17" s="50"/>
      <c r="C17" s="50"/>
      <c r="D17" s="50"/>
      <c r="E17" s="50"/>
    </row>
    <row r="18" spans="1:7" ht="29.45" customHeight="1" x14ac:dyDescent="0.25">
      <c r="A18" s="56" t="s">
        <v>39</v>
      </c>
      <c r="B18" s="56"/>
      <c r="C18" s="56"/>
      <c r="D18" s="56"/>
      <c r="E18" s="56"/>
    </row>
    <row r="19" spans="1:7" x14ac:dyDescent="0.25">
      <c r="A19" s="56"/>
      <c r="B19" s="56"/>
      <c r="C19" s="56"/>
      <c r="D19" s="56"/>
      <c r="E19" s="56"/>
      <c r="F19" s="2">
        <v>578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7" t="s">
        <v>9</v>
      </c>
      <c r="E20" s="3" t="s">
        <v>8</v>
      </c>
    </row>
    <row r="21" spans="1:7" ht="38.25" x14ac:dyDescent="0.25">
      <c r="A21" s="24" t="s">
        <v>34</v>
      </c>
      <c r="B21" s="8" t="s">
        <v>33</v>
      </c>
      <c r="C21" s="3" t="s">
        <v>4</v>
      </c>
      <c r="D21" s="3">
        <v>9.0399999999999991</v>
      </c>
      <c r="E21" s="7">
        <f>D21*F19*G19</f>
        <v>15675.36</v>
      </c>
    </row>
    <row r="22" spans="1:7" x14ac:dyDescent="0.25">
      <c r="A22" s="6" t="s">
        <v>37</v>
      </c>
      <c r="B22" s="8" t="s">
        <v>23</v>
      </c>
      <c r="C22" s="3" t="s">
        <v>4</v>
      </c>
      <c r="D22" s="3">
        <v>4.08</v>
      </c>
      <c r="E22" s="7">
        <f>D22*F19*G19</f>
        <v>7074.7200000000012</v>
      </c>
    </row>
    <row r="23" spans="1:7" x14ac:dyDescent="0.25">
      <c r="A23" s="34" t="s">
        <v>25</v>
      </c>
      <c r="B23" s="8" t="s">
        <v>70</v>
      </c>
      <c r="C23" s="3" t="s">
        <v>26</v>
      </c>
      <c r="D23" s="3"/>
      <c r="E23" s="7">
        <v>350</v>
      </c>
      <c r="F23" s="2" t="s">
        <v>96</v>
      </c>
    </row>
    <row r="24" spans="1:7" x14ac:dyDescent="0.25">
      <c r="A24" s="34" t="s">
        <v>64</v>
      </c>
      <c r="B24" s="33" t="s">
        <v>70</v>
      </c>
      <c r="C24" s="3" t="s">
        <v>26</v>
      </c>
      <c r="D24" s="3"/>
      <c r="E24" s="7">
        <v>178.02</v>
      </c>
    </row>
    <row r="25" spans="1:7" ht="15.75" x14ac:dyDescent="0.25">
      <c r="A25" s="36"/>
      <c r="B25" s="33"/>
      <c r="C25" s="3"/>
      <c r="D25" s="3"/>
      <c r="E25" s="7"/>
    </row>
    <row r="26" spans="1:7" s="12" customFormat="1" ht="14.25" x14ac:dyDescent="0.2">
      <c r="A26" s="35" t="s">
        <v>24</v>
      </c>
      <c r="B26" s="9"/>
      <c r="C26" s="10"/>
      <c r="D26" s="18"/>
      <c r="E26" s="11">
        <f>SUM(E21:E25)</f>
        <v>23278.100000000002</v>
      </c>
    </row>
    <row r="27" spans="1:7" s="12" customFormat="1" ht="14.25" x14ac:dyDescent="0.2">
      <c r="A27" s="28"/>
      <c r="B27" s="29"/>
      <c r="C27" s="30"/>
      <c r="D27" s="31"/>
      <c r="E27" s="32"/>
    </row>
    <row r="28" spans="1:7" ht="34.5" customHeight="1" x14ac:dyDescent="0.25">
      <c r="A28" s="57" t="s">
        <v>97</v>
      </c>
      <c r="B28" s="57"/>
      <c r="C28" s="57"/>
      <c r="D28" s="57"/>
      <c r="E28" s="57"/>
      <c r="F28" s="21"/>
    </row>
    <row r="29" spans="1:7" ht="29.25" customHeight="1" x14ac:dyDescent="0.25">
      <c r="A29" s="50" t="s">
        <v>21</v>
      </c>
      <c r="B29" s="50"/>
      <c r="C29" s="50"/>
      <c r="D29" s="50"/>
      <c r="E29" s="50"/>
    </row>
    <row r="30" spans="1:7" x14ac:dyDescent="0.25">
      <c r="A30" s="50" t="s">
        <v>20</v>
      </c>
      <c r="B30" s="50"/>
      <c r="C30" s="50"/>
      <c r="D30" s="50"/>
      <c r="E30" s="50"/>
    </row>
    <row r="31" spans="1:7" ht="32.25" customHeight="1" x14ac:dyDescent="0.25">
      <c r="A31" s="50" t="s">
        <v>27</v>
      </c>
      <c r="B31" s="50"/>
      <c r="C31" s="50"/>
      <c r="D31" s="50"/>
      <c r="E31" s="50"/>
    </row>
    <row r="32" spans="1:7" x14ac:dyDescent="0.25">
      <c r="A32" s="50" t="s">
        <v>18</v>
      </c>
      <c r="B32" s="50"/>
      <c r="C32" s="50"/>
      <c r="D32" s="50"/>
      <c r="E32" s="50"/>
    </row>
    <row r="33" spans="1:8" x14ac:dyDescent="0.25">
      <c r="A33" s="55" t="s">
        <v>5</v>
      </c>
      <c r="B33" s="55"/>
      <c r="C33" s="55"/>
      <c r="D33" s="55"/>
      <c r="E33" s="55"/>
    </row>
    <row r="34" spans="1:8" x14ac:dyDescent="0.25">
      <c r="A34" s="50" t="s">
        <v>18</v>
      </c>
      <c r="B34" s="50"/>
      <c r="C34" s="50"/>
      <c r="D34" s="50"/>
      <c r="E34" s="50"/>
    </row>
    <row r="35" spans="1:8" x14ac:dyDescent="0.25">
      <c r="A35" s="52" t="s">
        <v>52</v>
      </c>
      <c r="B35" s="52"/>
      <c r="C35" s="52"/>
      <c r="D35" s="52"/>
      <c r="E35" s="4"/>
    </row>
    <row r="36" spans="1:8" x14ac:dyDescent="0.25">
      <c r="B36" s="58" t="s">
        <v>19</v>
      </c>
      <c r="C36" s="58"/>
      <c r="D36" s="58"/>
      <c r="E36" s="5" t="s">
        <v>6</v>
      </c>
    </row>
    <row r="37" spans="1:8" x14ac:dyDescent="0.25">
      <c r="A37" s="41"/>
      <c r="B37" s="41"/>
      <c r="C37" s="41"/>
      <c r="D37" s="19"/>
      <c r="E37" s="41"/>
    </row>
    <row r="38" spans="1:8" ht="15" customHeight="1" x14ac:dyDescent="0.25">
      <c r="A38" s="52" t="s">
        <v>42</v>
      </c>
      <c r="B38" s="52"/>
      <c r="C38" s="52"/>
      <c r="D38" s="52"/>
      <c r="E38" s="52"/>
    </row>
    <row r="39" spans="1:8" x14ac:dyDescent="0.25">
      <c r="B39" s="58" t="s">
        <v>19</v>
      </c>
      <c r="C39" s="58"/>
      <c r="D39" s="58"/>
      <c r="E39" s="5" t="s">
        <v>6</v>
      </c>
    </row>
    <row r="40" spans="1:8" x14ac:dyDescent="0.25">
      <c r="A40" s="2" t="s">
        <v>38</v>
      </c>
    </row>
    <row r="41" spans="1:8" x14ac:dyDescent="0.25">
      <c r="A41" s="12" t="s">
        <v>28</v>
      </c>
    </row>
    <row r="42" spans="1:8" x14ac:dyDescent="0.25">
      <c r="A42" s="2" t="s">
        <v>32</v>
      </c>
      <c r="B42" s="13">
        <f>'3кв'!B48</f>
        <v>16257.205000000002</v>
      </c>
    </row>
    <row r="43" spans="1:8" ht="31.5" x14ac:dyDescent="0.25">
      <c r="A43" s="22" t="s">
        <v>66</v>
      </c>
      <c r="B43" s="14"/>
      <c r="H43" s="16"/>
    </row>
    <row r="44" spans="1:8" x14ac:dyDescent="0.25">
      <c r="A44" s="2" t="s">
        <v>29</v>
      </c>
      <c r="B44" s="14">
        <v>32461.49</v>
      </c>
      <c r="D44" s="2"/>
    </row>
    <row r="45" spans="1:8" ht="30" x14ac:dyDescent="0.25">
      <c r="A45" s="42" t="s">
        <v>31</v>
      </c>
      <c r="B45" s="14">
        <f>E26</f>
        <v>23278.100000000002</v>
      </c>
      <c r="D45" s="2"/>
    </row>
    <row r="46" spans="1:8" x14ac:dyDescent="0.25">
      <c r="A46" s="15" t="s">
        <v>30</v>
      </c>
      <c r="B46" s="23">
        <f>B42+B44-B45</f>
        <v>25440.595000000005</v>
      </c>
    </row>
  </sheetData>
  <mergeCells count="29">
    <mergeCell ref="A34:E34"/>
    <mergeCell ref="A35:D35"/>
    <mergeCell ref="B36:D36"/>
    <mergeCell ref="A38:E38"/>
    <mergeCell ref="B39:D39"/>
    <mergeCell ref="A28:E28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5:E5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4" zoomScaleSheetLayoutView="100" workbookViewId="0">
      <selection activeCell="C13" sqref="C13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60" t="s">
        <v>71</v>
      </c>
      <c r="B1" s="60"/>
      <c r="C1" s="60"/>
      <c r="D1" s="61"/>
    </row>
    <row r="2" spans="1:5" ht="15.75" x14ac:dyDescent="0.25">
      <c r="A2" s="62" t="s">
        <v>72</v>
      </c>
      <c r="B2" s="62"/>
      <c r="C2" s="62"/>
      <c r="D2" s="63"/>
    </row>
    <row r="3" spans="1:5" ht="15.75" x14ac:dyDescent="0.25">
      <c r="A3" s="62" t="s">
        <v>73</v>
      </c>
      <c r="B3" s="62"/>
      <c r="C3" s="62"/>
      <c r="D3" s="63"/>
    </row>
    <row r="4" spans="1:5" ht="15.75" x14ac:dyDescent="0.25">
      <c r="A4" s="60" t="s">
        <v>93</v>
      </c>
      <c r="B4" s="60"/>
      <c r="C4" s="60"/>
      <c r="D4" s="61"/>
    </row>
    <row r="5" spans="1:5" ht="15.75" x14ac:dyDescent="0.25">
      <c r="A5" s="64"/>
      <c r="B5" s="64"/>
      <c r="C5" s="64"/>
      <c r="D5" s="1"/>
    </row>
    <row r="6" spans="1:5" ht="15.75" x14ac:dyDescent="0.25">
      <c r="A6" s="63"/>
      <c r="B6" s="65" t="s">
        <v>74</v>
      </c>
      <c r="C6" s="66">
        <f>'1КВ'!B41</f>
        <v>-5490.65</v>
      </c>
      <c r="D6" s="67"/>
    </row>
    <row r="7" spans="1:5" ht="15.75" x14ac:dyDescent="0.25">
      <c r="A7" s="68" t="s">
        <v>75</v>
      </c>
      <c r="B7" s="65" t="s">
        <v>94</v>
      </c>
      <c r="C7" s="66"/>
      <c r="D7" s="67"/>
    </row>
    <row r="8" spans="1:5" ht="15.75" x14ac:dyDescent="0.25">
      <c r="B8" s="69" t="s">
        <v>76</v>
      </c>
      <c r="C8" s="70">
        <f>'1КВ'!B43+'2кв'!B43+'3кв'!B46+'4кв'!B44</f>
        <v>125725.6</v>
      </c>
      <c r="D8" s="71"/>
    </row>
    <row r="9" spans="1:5" ht="15.75" x14ac:dyDescent="0.25">
      <c r="A9" s="72"/>
      <c r="B9" s="69" t="s">
        <v>77</v>
      </c>
      <c r="C9" s="73">
        <f>SUM(C8:C8)</f>
        <v>125725.6</v>
      </c>
      <c r="D9" s="67"/>
    </row>
    <row r="10" spans="1:5" ht="15.75" x14ac:dyDescent="0.25">
      <c r="A10" s="1"/>
      <c r="B10" s="74"/>
      <c r="C10" s="75"/>
      <c r="D10" s="76"/>
    </row>
    <row r="11" spans="1:5" ht="15.75" x14ac:dyDescent="0.25">
      <c r="A11" s="77" t="s">
        <v>78</v>
      </c>
      <c r="B11" s="78" t="s">
        <v>79</v>
      </c>
      <c r="C11" s="70">
        <f>'1КВ'!E21+'2кв'!E21+'3кв'!E21+'4кв'!E21</f>
        <v>59372.160000000003</v>
      </c>
      <c r="D11" s="76"/>
    </row>
    <row r="12" spans="1:5" ht="15.75" x14ac:dyDescent="0.25">
      <c r="A12" s="77"/>
      <c r="B12" s="6" t="s">
        <v>37</v>
      </c>
      <c r="C12" s="70">
        <f>'1КВ'!E22+'2кв'!E22+'3кв'!E22+'4кв'!E22</f>
        <v>26634.240000000005</v>
      </c>
      <c r="D12" s="76"/>
    </row>
    <row r="13" spans="1:5" ht="15.75" x14ac:dyDescent="0.25">
      <c r="A13" s="1"/>
      <c r="B13" s="6" t="s">
        <v>25</v>
      </c>
      <c r="C13" s="70">
        <f>'1КВ'!E23+'2кв'!E23+'3кв'!E23+'4кв'!E23</f>
        <v>6978.5599999999995</v>
      </c>
      <c r="D13" s="76"/>
      <c r="E13" s="79"/>
    </row>
    <row r="14" spans="1:5" ht="15.75" x14ac:dyDescent="0.25">
      <c r="A14" s="1"/>
      <c r="B14" s="88" t="s">
        <v>64</v>
      </c>
      <c r="C14" s="70">
        <f>'3кв'!E24+'4кв'!E24</f>
        <v>427.25</v>
      </c>
      <c r="D14" s="76"/>
      <c r="E14" s="79"/>
    </row>
    <row r="15" spans="1:5" ht="15.75" x14ac:dyDescent="0.25">
      <c r="A15" s="77"/>
      <c r="B15" s="80" t="s">
        <v>95</v>
      </c>
      <c r="C15" s="70">
        <f>'1КВ'!E24+'3кв'!E25+'3кв'!E26</f>
        <v>1382.145</v>
      </c>
      <c r="D15" s="76"/>
    </row>
    <row r="16" spans="1:5" ht="15.75" x14ac:dyDescent="0.25">
      <c r="A16" s="77"/>
      <c r="B16" s="81" t="s">
        <v>80</v>
      </c>
      <c r="C16" s="70">
        <f>SUM(C18:C18)</f>
        <v>0</v>
      </c>
      <c r="D16" s="76"/>
    </row>
    <row r="17" spans="1:5" ht="15.75" x14ac:dyDescent="0.25">
      <c r="A17" s="77"/>
      <c r="B17" s="81" t="s">
        <v>81</v>
      </c>
      <c r="C17" s="70"/>
      <c r="D17" s="76"/>
    </row>
    <row r="18" spans="1:5" ht="15.75" x14ac:dyDescent="0.25">
      <c r="A18" s="77"/>
      <c r="B18" s="81"/>
      <c r="C18" s="70"/>
      <c r="D18" s="76"/>
    </row>
    <row r="19" spans="1:5" ht="15.75" x14ac:dyDescent="0.25">
      <c r="A19" s="1"/>
      <c r="B19" s="82" t="s">
        <v>82</v>
      </c>
      <c r="C19" s="73">
        <f>SUM(C11:C16)</f>
        <v>94794.35500000001</v>
      </c>
      <c r="D19" s="76"/>
      <c r="E19" s="79"/>
    </row>
    <row r="20" spans="1:5" ht="15.75" x14ac:dyDescent="0.25">
      <c r="A20" s="1"/>
      <c r="B20" s="83" t="s">
        <v>83</v>
      </c>
      <c r="C20" s="73">
        <f>C6+C9-C19</f>
        <v>25440.595000000001</v>
      </c>
      <c r="D20" s="76"/>
    </row>
    <row r="21" spans="1:5" ht="15.75" x14ac:dyDescent="0.25">
      <c r="A21" s="1"/>
      <c r="B21" s="68"/>
      <c r="C21" s="68"/>
      <c r="D21" s="76"/>
    </row>
    <row r="22" spans="1:5" ht="15.75" x14ac:dyDescent="0.25">
      <c r="A22" s="1"/>
      <c r="B22" s="84" t="s">
        <v>84</v>
      </c>
      <c r="C22" s="84"/>
      <c r="D22" s="76"/>
    </row>
    <row r="23" spans="1:5" ht="15.75" x14ac:dyDescent="0.25">
      <c r="A23" s="1"/>
      <c r="B23" s="84" t="s">
        <v>85</v>
      </c>
      <c r="C23" s="85">
        <v>24292.77</v>
      </c>
      <c r="D23" s="76"/>
    </row>
    <row r="24" spans="1:5" ht="15.75" x14ac:dyDescent="0.25">
      <c r="A24" s="1"/>
      <c r="B24" s="86" t="s">
        <v>86</v>
      </c>
      <c r="C24" s="87">
        <v>14860.67</v>
      </c>
      <c r="D24" s="76"/>
    </row>
    <row r="25" spans="1:5" ht="15.75" x14ac:dyDescent="0.25">
      <c r="A25" s="1"/>
      <c r="B25" s="84" t="s">
        <v>87</v>
      </c>
      <c r="C25" s="85">
        <f>C24-C23</f>
        <v>-9432.1</v>
      </c>
      <c r="D25" s="76"/>
    </row>
    <row r="26" spans="1:5" ht="15.75" x14ac:dyDescent="0.25">
      <c r="A26" s="1"/>
      <c r="B26" s="68"/>
      <c r="C26" s="68"/>
      <c r="D26" s="76"/>
    </row>
    <row r="27" spans="1:5" ht="15.75" x14ac:dyDescent="0.25">
      <c r="A27" s="1"/>
      <c r="B27" s="68"/>
      <c r="C27" s="68"/>
      <c r="D27" s="76"/>
    </row>
    <row r="28" spans="1:5" ht="15.75" x14ac:dyDescent="0.25">
      <c r="A28" s="1"/>
      <c r="B28" s="68"/>
      <c r="C28" s="68"/>
      <c r="D28" s="76"/>
    </row>
    <row r="29" spans="1:5" ht="15.75" x14ac:dyDescent="0.25">
      <c r="A29" s="1"/>
      <c r="B29" s="68"/>
      <c r="C29" s="68"/>
      <c r="D29" s="76"/>
    </row>
    <row r="30" spans="1:5" ht="15.75" x14ac:dyDescent="0.25">
      <c r="A30" s="1" t="s">
        <v>88</v>
      </c>
      <c r="B30" s="68" t="s">
        <v>89</v>
      </c>
      <c r="C30" s="68"/>
      <c r="D30" s="76"/>
    </row>
    <row r="31" spans="1:5" ht="15.75" x14ac:dyDescent="0.25">
      <c r="A31" s="1"/>
      <c r="B31" s="68" t="s">
        <v>90</v>
      </c>
      <c r="C31" s="68"/>
      <c r="D31" s="76"/>
    </row>
    <row r="32" spans="1:5" ht="15.75" x14ac:dyDescent="0.25">
      <c r="A32" s="1"/>
      <c r="B32" s="68" t="s">
        <v>91</v>
      </c>
      <c r="C32" s="68"/>
      <c r="D32" s="76"/>
    </row>
    <row r="33" spans="1:4" ht="15.75" x14ac:dyDescent="0.25">
      <c r="A33" s="1"/>
      <c r="B33" s="68"/>
      <c r="C33" s="68"/>
      <c r="D33" s="76"/>
    </row>
    <row r="34" spans="1:4" ht="15.75" x14ac:dyDescent="0.25">
      <c r="A34" s="1"/>
      <c r="B34" s="68"/>
      <c r="C34" s="68"/>
      <c r="D34" s="76"/>
    </row>
    <row r="35" spans="1:4" ht="15.75" x14ac:dyDescent="0.25">
      <c r="A35" s="1"/>
      <c r="B35" s="68" t="s">
        <v>92</v>
      </c>
      <c r="C35" s="68"/>
      <c r="D35" s="76"/>
    </row>
    <row r="36" spans="1:4" ht="15.75" x14ac:dyDescent="0.25">
      <c r="A36" s="1"/>
      <c r="B36" s="68"/>
      <c r="C36" s="68"/>
      <c r="D36" s="76"/>
    </row>
    <row r="37" spans="1:4" ht="15.75" x14ac:dyDescent="0.25">
      <c r="A37" s="1"/>
      <c r="B37" s="68"/>
      <c r="C37" s="68"/>
      <c r="D37" s="76"/>
    </row>
    <row r="38" spans="1:4" ht="15.75" x14ac:dyDescent="0.25">
      <c r="A38" s="1"/>
      <c r="B38" s="68"/>
      <c r="C38" s="68"/>
      <c r="D38" s="76"/>
    </row>
    <row r="39" spans="1:4" ht="15.75" x14ac:dyDescent="0.25">
      <c r="A39" s="1"/>
      <c r="B39" s="68"/>
      <c r="C39" s="68"/>
      <c r="D39" s="76"/>
    </row>
  </sheetData>
  <mergeCells count="6"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2024-02-26T06:43:57Z</dcterms:modified>
</cp:coreProperties>
</file>